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9C4F9CD1-B377-4F8A-B55A-56D3559875E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<sst xmlns="http://schemas.openxmlformats.org/spreadsheetml/2006/main" count="103" uniqueCount="51">
  <si>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</si>
  <si>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</si>
  <si>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</si>
  <si>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</si>
  <si>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</si>
  <si>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</si>
  <si>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</si>
  <si>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</si>
  <si>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</si>
  <si>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</si>
  <si>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</si>
  <si>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</si>
  <si>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</si>
  <si>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</si>
  <si>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</si>
  <si>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</si>
  <si>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</si>
  <si>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</si>
  <si>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</si>
  <si>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</si>
  <si>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</si>
  <si>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</si>
  <si>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</si>
  <si>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</si>
  <si>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</si>
  <si>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</si>
  <si>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</si>
  <si>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</si>
  <si>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</si>
  <si>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</si>
  <si>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</si>
  <si>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</si>
  <si>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</si>
  <si>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</si>
  <si>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</si>
  <si>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</si>
  <si>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</si>
  <si>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HALİL İBRAHİM ATASAYIM</t>
  </si>
  <si>
    <t>SEFER:</t>
  </si>
  <si>
    <t>HAVALE/KART</t>
  </si>
  <si>
    <t>ÇEK/SENET</t>
  </si>
  <si>
    <t>SEFER RAPORU</t>
  </si>
  <si>
    <t>ÖZSA İNŞAAT</t>
  </si>
  <si>
    <t>FERİT AHMET RODOS</t>
  </si>
  <si>
    <t>HAKİKAT ÇATI</t>
  </si>
  <si>
    <t>KORMAZ TİCARET</t>
  </si>
  <si>
    <t>MEHMET KALENDER</t>
  </si>
  <si>
    <t>MEHMET KANAT</t>
  </si>
  <si>
    <t>18,06,2022</t>
  </si>
  <si>
    <t>BU HAFTA İÇİ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</si>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</sst>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5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27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16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5"/>
      <c r="C1" s="116"/>
      <c r="D1" s="117"/>
      <c r="E1" s="2"/>
      <c r="F1" s="54" t="s">
        <v>0</v>
      </c>
      <c r="G1" s="55"/>
      <c r="H1" s="56" t="s">
        <v>1</v>
      </c>
      <c r="I1" s="57"/>
      <c r="J1" s="58"/>
    </row>
    <row r="2" spans="1:11" ht="18.75" x14ac:dyDescent="0.25">
      <c r="A2" s="118" t="s">
        <v>2</v>
      </c>
      <c r="B2" s="119"/>
      <c r="C2" s="119"/>
      <c r="D2" s="120"/>
      <c r="F2" s="121" t="s">
        <v>3</v>
      </c>
      <c r="G2" s="121"/>
      <c r="H2" s="121"/>
      <c r="I2" s="121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/>
      <c r="B4" s="53"/>
      <c r="C4" s="8"/>
      <c r="D4" s="9"/>
      <c r="E4" s="6"/>
      <c r="F4" s="76">
        <f t="shared" ref="F4:F10" si="0">A4</f>
        <v>0</v>
      </c>
      <c r="G4" s="15"/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35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122" t="s">
        <v>10</v>
      </c>
      <c r="B19" s="123"/>
      <c r="C19" s="124"/>
      <c r="D19" s="19">
        <f>SUM(D4:D15)</f>
        <v>0</v>
      </c>
      <c r="E19" s="20"/>
      <c r="F19" s="61" t="s">
        <v>10</v>
      </c>
      <c r="G19" s="62">
        <f>G4+G5+G6+G7+G8+G9+G10+G11+G12+G13+G15+G14+G17+G16</f>
        <v>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5" t="s">
        <v>14</v>
      </c>
      <c r="G21" s="126"/>
      <c r="H21" s="126"/>
      <c r="I21" s="127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13" t="s">
        <v>29</v>
      </c>
      <c r="B27" s="11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80" t="s">
        <v>30</v>
      </c>
      <c r="B32" s="72">
        <f>B30+G35</f>
        <v>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0</v>
      </c>
    </row>
    <row r="34" spans="1:10" ht="18.75" x14ac:dyDescent="0.3">
      <c r="A34" s="66"/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K6" sqref="K6:K10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0" t="s">
        <v>41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3" ht="19.5" thickBot="1" x14ac:dyDescent="0.35">
      <c r="A2" s="1" t="s">
        <v>34</v>
      </c>
      <c r="B2" s="140" t="s">
        <v>37</v>
      </c>
      <c r="C2" s="140"/>
      <c r="D2" s="82" t="s">
        <v>38</v>
      </c>
      <c r="E2" s="116" t="s">
        <v>50</v>
      </c>
      <c r="F2" s="116"/>
      <c r="G2" s="116"/>
      <c r="H2" s="116"/>
      <c r="I2" s="116"/>
      <c r="J2" s="79"/>
      <c r="K2" s="82" t="s">
        <v>1</v>
      </c>
      <c r="L2" s="84">
        <f ca="1">TODAY()</f>
        <v>44732</v>
      </c>
    </row>
    <row r="3" spans="1:13" ht="18.75" x14ac:dyDescent="0.25">
      <c r="A3" s="132" t="s">
        <v>2</v>
      </c>
      <c r="B3" s="132"/>
      <c r="C3" s="132"/>
      <c r="D3" s="132"/>
      <c r="E3" s="133"/>
      <c r="G3" s="134" t="s">
        <v>3</v>
      </c>
      <c r="H3" s="134"/>
      <c r="I3" s="134"/>
      <c r="J3" s="134"/>
      <c r="K3" s="134"/>
      <c r="L3" s="81" t="s">
        <v>24</v>
      </c>
    </row>
    <row r="4" spans="1:13" ht="18.75" x14ac:dyDescent="0.3">
      <c r="A4" s="131" t="s">
        <v>4</v>
      </c>
      <c r="B4" s="131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5" t="s">
        <v>39</v>
      </c>
      <c r="J4" s="4" t="s">
        <v>40</v>
      </c>
      <c r="K4" s="4" t="s">
        <v>9</v>
      </c>
      <c r="L4" s="58"/>
    </row>
    <row r="5" spans="1:13" ht="18.75" x14ac:dyDescent="0.3">
      <c r="A5" s="129" t="s">
        <v>42</v>
      </c>
      <c r="B5" s="129"/>
      <c r="C5" s="53" t="s">
        <v>48</v>
      </c>
      <c r="D5" s="8"/>
      <c r="E5" s="9">
        <v>15599.99</v>
      </c>
      <c r="F5" s="6"/>
      <c r="G5" s="76" t="str">
        <f>IF(A5="","",(A5))</f>
        <v>ÖZSA İNŞAAT</v>
      </c>
      <c r="H5" s="15"/>
      <c r="I5" s="11">
        <v>15599.99</v>
      </c>
      <c r="J5" s="11"/>
      <c r="K5" s="60">
        <f>IF(E5="","",(E5-H5-I5-J5))</f>
        <v>0</v>
      </c>
      <c r="L5" s="74"/>
      <c r="M5" s="73"/>
    </row>
    <row r="6" spans="1:13" ht="18.75" x14ac:dyDescent="0.3">
      <c r="A6" s="129" t="s">
        <v>43</v>
      </c>
      <c r="B6" s="129"/>
      <c r="C6" s="53" t="s">
        <v>48</v>
      </c>
      <c r="D6" s="8"/>
      <c r="E6" s="9">
        <v>23192.6</v>
      </c>
      <c r="F6" s="6"/>
      <c r="G6" s="76" t="str">
        <f t="shared" ref="G6:G15" si="0">IF(A6="","",(A6))</f>
        <v>FERİT AHMET RODOS</v>
      </c>
      <c r="H6" s="15"/>
      <c r="I6" s="11"/>
      <c r="J6" s="11"/>
      <c r="K6" s="60">
        <f t="shared" ref="K6:K16" si="1">IF(E6="","",(E6-H6-I6))</f>
        <v>23192.6</v>
      </c>
      <c r="L6" s="77"/>
      <c r="M6" s="73"/>
    </row>
    <row r="7" spans="1:13" ht="18.75" x14ac:dyDescent="0.3">
      <c r="A7" s="129" t="s">
        <v>44</v>
      </c>
      <c r="B7" s="129"/>
      <c r="C7" s="53" t="s">
        <v>48</v>
      </c>
      <c r="D7" s="8"/>
      <c r="E7" s="9">
        <v>13672</v>
      </c>
      <c r="F7" s="6"/>
      <c r="G7" s="76" t="str">
        <f t="shared" si="0"/>
        <v>HAKİKAT ÇATI</v>
      </c>
      <c r="H7" s="15"/>
      <c r="I7" s="11">
        <v>13672</v>
      </c>
      <c r="J7" s="11"/>
      <c r="K7" s="60">
        <f t="shared" si="1"/>
        <v>0</v>
      </c>
      <c r="L7" s="78"/>
      <c r="M7" s="73"/>
    </row>
    <row r="8" spans="1:13" ht="18.75" x14ac:dyDescent="0.3">
      <c r="A8" s="129" t="s">
        <v>45</v>
      </c>
      <c r="B8" s="129"/>
      <c r="C8" s="53" t="s">
        <v>48</v>
      </c>
      <c r="D8" s="8"/>
      <c r="E8" s="9">
        <v>3100</v>
      </c>
      <c r="F8" s="6"/>
      <c r="G8" s="76" t="str">
        <f t="shared" si="0"/>
        <v>KORMAZ TİCARET</v>
      </c>
      <c r="H8" s="15"/>
      <c r="I8" s="11"/>
      <c r="J8" s="11"/>
      <c r="K8" s="60">
        <f t="shared" si="1"/>
        <v>3100</v>
      </c>
      <c r="L8" s="75" t="s">
        <v>49</v>
      </c>
      <c r="M8" s="73"/>
    </row>
    <row r="9" spans="1:13" ht="18.75" x14ac:dyDescent="0.3">
      <c r="A9" s="129" t="s">
        <v>46</v>
      </c>
      <c r="B9" s="129"/>
      <c r="C9" s="53" t="s">
        <v>48</v>
      </c>
      <c r="D9" s="8"/>
      <c r="E9" s="9">
        <v>23650</v>
      </c>
      <c r="F9" s="6"/>
      <c r="G9" s="76" t="str">
        <f t="shared" si="0"/>
        <v>MEHMET KALENDER</v>
      </c>
      <c r="H9" s="15"/>
      <c r="I9" s="11"/>
      <c r="J9" s="11"/>
      <c r="K9" s="60">
        <f t="shared" si="1"/>
        <v>23650</v>
      </c>
      <c r="L9" s="74" t="s">
        <v>49</v>
      </c>
      <c r="M9" s="73"/>
    </row>
    <row r="10" spans="1:13" ht="18.75" x14ac:dyDescent="0.3">
      <c r="A10" s="129" t="s">
        <v>47</v>
      </c>
      <c r="B10" s="129"/>
      <c r="C10" s="53" t="s">
        <v>48</v>
      </c>
      <c r="D10" s="8"/>
      <c r="E10" s="9">
        <v>2159</v>
      </c>
      <c r="F10" s="6"/>
      <c r="G10" s="76" t="str">
        <f t="shared" si="0"/>
        <v>MEHMET KANAT</v>
      </c>
      <c r="H10" s="15"/>
      <c r="I10" s="11"/>
      <c r="J10" s="11"/>
      <c r="K10" s="60">
        <f t="shared" si="1"/>
        <v>2159</v>
      </c>
      <c r="L10" s="74" t="s">
        <v>49</v>
      </c>
      <c r="M10" s="73"/>
    </row>
    <row r="11" spans="1:13" ht="18.75" x14ac:dyDescent="0.3">
      <c r="A11" s="129"/>
      <c r="B11" s="129"/>
      <c r="C11" s="53"/>
      <c r="D11" s="8"/>
      <c r="E11" s="9"/>
      <c r="F11" s="6"/>
      <c r="G11" s="76" t="str">
        <f t="shared" si="0"/>
        <v/>
      </c>
      <c r="H11" s="10"/>
      <c r="I11" s="11"/>
      <c r="J11" s="11"/>
      <c r="K11" s="60" t="str">
        <f t="shared" si="1"/>
        <v/>
      </c>
      <c r="L11" s="55"/>
    </row>
    <row r="12" spans="1:13" ht="18.75" x14ac:dyDescent="0.3">
      <c r="A12" s="129"/>
      <c r="B12" s="129"/>
      <c r="C12" s="53"/>
      <c r="D12" s="8"/>
      <c r="E12" s="9"/>
      <c r="F12" s="6"/>
      <c r="G12" s="76" t="str">
        <f t="shared" si="0"/>
        <v/>
      </c>
      <c r="H12" s="10"/>
      <c r="I12" s="11"/>
      <c r="J12" s="11"/>
      <c r="K12" s="60" t="str">
        <f t="shared" si="1"/>
        <v/>
      </c>
      <c r="L12" s="57"/>
    </row>
    <row r="13" spans="1:13" ht="18.75" x14ac:dyDescent="0.3">
      <c r="A13" s="129"/>
      <c r="B13" s="129"/>
      <c r="C13" s="53"/>
      <c r="D13" s="8"/>
      <c r="E13" s="9"/>
      <c r="F13" s="6"/>
      <c r="G13" s="76" t="str">
        <f t="shared" si="0"/>
        <v/>
      </c>
      <c r="H13" s="10"/>
      <c r="I13" s="12"/>
      <c r="J13" s="12"/>
      <c r="K13" s="60" t="str">
        <f t="shared" si="1"/>
        <v/>
      </c>
      <c r="L13" s="57"/>
    </row>
    <row r="14" spans="1:13" ht="18.75" x14ac:dyDescent="0.3">
      <c r="A14" s="129"/>
      <c r="B14" s="129"/>
      <c r="C14" s="53"/>
      <c r="D14" s="8"/>
      <c r="E14" s="9"/>
      <c r="F14" s="6"/>
      <c r="G14" s="76" t="str">
        <f t="shared" si="0"/>
        <v/>
      </c>
      <c r="H14" s="10"/>
      <c r="I14" s="12"/>
      <c r="J14" s="12"/>
      <c r="K14" s="60" t="str">
        <f t="shared" si="1"/>
        <v/>
      </c>
      <c r="L14" s="55"/>
    </row>
    <row r="15" spans="1:13" ht="18.75" x14ac:dyDescent="0.3">
      <c r="A15" s="129"/>
      <c r="B15" s="129"/>
      <c r="C15" s="53"/>
      <c r="D15" s="8"/>
      <c r="E15" s="14"/>
      <c r="F15" s="6"/>
      <c r="G15" s="76" t="str">
        <f t="shared" si="0"/>
        <v/>
      </c>
      <c r="H15" s="15"/>
      <c r="I15" s="12"/>
      <c r="J15" s="12"/>
      <c r="K15" s="60" t="str">
        <f t="shared" si="1"/>
        <v/>
      </c>
      <c r="L15" s="55"/>
    </row>
    <row r="16" spans="1:13" ht="18.75" x14ac:dyDescent="0.3">
      <c r="A16" s="135"/>
      <c r="B16" s="135"/>
      <c r="C16" s="48"/>
      <c r="D16" s="8"/>
      <c r="E16" s="14"/>
      <c r="F16" s="6"/>
      <c r="G16" s="7"/>
      <c r="H16" s="10"/>
      <c r="I16" s="12"/>
      <c r="J16" s="12"/>
      <c r="K16" s="60" t="str">
        <f t="shared" si="1"/>
        <v/>
      </c>
      <c r="L16" s="55"/>
    </row>
    <row r="17" spans="1:12" ht="18.75" x14ac:dyDescent="0.3">
      <c r="A17" s="135"/>
      <c r="B17" s="135"/>
      <c r="C17" s="48"/>
      <c r="D17" s="8"/>
      <c r="E17" s="9"/>
      <c r="F17" s="6"/>
      <c r="G17" s="7" t="s">
        <v>35</v>
      </c>
      <c r="H17" s="10">
        <v>3800</v>
      </c>
      <c r="I17" s="12"/>
      <c r="J17" s="12"/>
      <c r="K17" s="60"/>
      <c r="L17" s="55"/>
    </row>
    <row r="18" spans="1:12" ht="18.75" x14ac:dyDescent="0.3">
      <c r="A18" s="135"/>
      <c r="B18" s="135"/>
      <c r="C18" s="48"/>
      <c r="D18" s="8"/>
      <c r="E18" s="14"/>
      <c r="F18" s="6"/>
      <c r="G18" s="7"/>
      <c r="H18" s="10"/>
      <c r="I18" s="12"/>
      <c r="J18" s="12"/>
      <c r="K18" s="60"/>
      <c r="L18" s="55"/>
    </row>
    <row r="19" spans="1:12" ht="19.5" thickBot="1" x14ac:dyDescent="0.35">
      <c r="A19" s="136"/>
      <c r="B19" s="136"/>
      <c r="C19" s="91"/>
      <c r="D19" s="92"/>
      <c r="E19" s="93"/>
      <c r="F19" s="6"/>
      <c r="G19" s="96"/>
      <c r="H19" s="97"/>
      <c r="I19" s="98"/>
      <c r="J19" s="98"/>
      <c r="K19" s="99"/>
      <c r="L19" s="55"/>
    </row>
    <row r="20" spans="1:12" ht="19.5" thickBot="1" x14ac:dyDescent="0.35">
      <c r="A20" s="137" t="s">
        <v>36</v>
      </c>
      <c r="B20" s="138"/>
      <c r="C20" s="138"/>
      <c r="D20" s="139"/>
      <c r="E20" s="94">
        <f>SUM(E5:E16)</f>
        <v>81373.59</v>
      </c>
      <c r="F20" s="20"/>
      <c r="G20" s="100" t="s">
        <v>10</v>
      </c>
      <c r="H20" s="101">
        <f>H5+H6+H7+H8+H9+H10+H11+H12+H13+H14+H16+H15+H18+H17</f>
        <v>3800</v>
      </c>
      <c r="I20" s="102">
        <f>SUM(I5:I19)</f>
        <v>29271.989999999998</v>
      </c>
      <c r="J20" s="102">
        <f>SUM(J5:J19)</f>
        <v>0</v>
      </c>
      <c r="K20" s="103">
        <f>SUM(K5:K19)</f>
        <v>52101.599999999999</v>
      </c>
      <c r="L20" s="95"/>
    </row>
    <row r="21" spans="1:12" ht="15.75" thickBot="1" x14ac:dyDescent="0.3"/>
    <row r="22" spans="1:12" ht="19.5" thickBot="1" x14ac:dyDescent="0.3">
      <c r="A22" s="141"/>
      <c r="B22" s="142"/>
      <c r="C22" s="83" t="s">
        <v>12</v>
      </c>
      <c r="D22" s="83" t="s">
        <v>11</v>
      </c>
      <c r="E22" s="83" t="s">
        <v>13</v>
      </c>
      <c r="G22" s="125" t="s">
        <v>14</v>
      </c>
      <c r="H22" s="126"/>
      <c r="I22" s="126"/>
      <c r="J22" s="128"/>
      <c r="K22" s="127"/>
    </row>
    <row r="23" spans="1:12" ht="18.75" x14ac:dyDescent="0.25">
      <c r="A23" s="143" t="s">
        <v>15</v>
      </c>
      <c r="B23" s="144"/>
      <c r="C23" s="105">
        <v>307834</v>
      </c>
      <c r="D23" s="105">
        <v>309296</v>
      </c>
      <c r="E23" s="107">
        <f>C23-D23</f>
        <v>-1462</v>
      </c>
      <c r="G23" s="25" t="s">
        <v>7</v>
      </c>
      <c r="H23" s="8" t="s">
        <v>16</v>
      </c>
      <c r="I23" s="8" t="s">
        <v>17</v>
      </c>
      <c r="J23" s="86"/>
      <c r="K23" s="26" t="s">
        <v>10</v>
      </c>
    </row>
    <row r="24" spans="1:12" ht="18.75" x14ac:dyDescent="0.25">
      <c r="A24" s="145" t="s">
        <v>18</v>
      </c>
      <c r="B24" s="146"/>
      <c r="C24" s="109">
        <v>4014</v>
      </c>
      <c r="D24" s="28"/>
      <c r="E24" s="106">
        <f>C24/E23</f>
        <v>-2.7455540355677153</v>
      </c>
      <c r="G24" s="30" t="s">
        <v>19</v>
      </c>
      <c r="H24" s="110">
        <v>3414</v>
      </c>
      <c r="I24" s="31"/>
      <c r="J24" s="87"/>
      <c r="K24" s="13"/>
    </row>
    <row r="25" spans="1:12" ht="19.5" thickBot="1" x14ac:dyDescent="0.3">
      <c r="A25" s="147" t="s">
        <v>20</v>
      </c>
      <c r="B25" s="148"/>
      <c r="C25" s="108">
        <f>H31</f>
        <v>3795</v>
      </c>
      <c r="D25" s="34">
        <f>E20</f>
        <v>81373.59</v>
      </c>
      <c r="E25" s="35">
        <f>SUM(C25/D25)</f>
        <v>4.6636752784287874E-2</v>
      </c>
      <c r="G25" s="36" t="s">
        <v>21</v>
      </c>
      <c r="H25" s="110">
        <v>191</v>
      </c>
      <c r="I25" s="10"/>
      <c r="J25" s="88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10">
        <v>190</v>
      </c>
      <c r="I26" s="10"/>
      <c r="J26" s="88"/>
      <c r="K26" s="13"/>
    </row>
    <row r="27" spans="1:12" ht="18.75" x14ac:dyDescent="0.25">
      <c r="B27" s="51"/>
      <c r="C27" s="52"/>
      <c r="D27" s="39"/>
      <c r="E27" s="40"/>
      <c r="G27" s="43" t="s">
        <v>33</v>
      </c>
      <c r="H27" s="44"/>
      <c r="I27" s="10"/>
      <c r="J27" s="88"/>
      <c r="K27" s="13"/>
    </row>
    <row r="28" spans="1:12" ht="18.75" x14ac:dyDescent="0.3">
      <c r="B28" s="113" t="s">
        <v>29</v>
      </c>
      <c r="C28" s="114"/>
      <c r="G28" s="36"/>
      <c r="H28" s="10"/>
      <c r="I28" s="10"/>
      <c r="J28" s="88"/>
      <c r="K28" s="13"/>
    </row>
    <row r="29" spans="1:12" ht="18.75" x14ac:dyDescent="0.3">
      <c r="B29" s="67"/>
      <c r="C29" s="68">
        <v>0</v>
      </c>
      <c r="G29" s="36"/>
      <c r="H29" s="10"/>
      <c r="I29" s="10"/>
      <c r="J29" s="89"/>
      <c r="K29" s="42"/>
    </row>
    <row r="30" spans="1:12" ht="19.5" thickBot="1" x14ac:dyDescent="0.35">
      <c r="B30" s="67"/>
      <c r="C30" s="68">
        <v>0</v>
      </c>
      <c r="G30" s="43"/>
      <c r="H30" s="44"/>
      <c r="I30" s="44"/>
      <c r="J30" s="90"/>
      <c r="K30" s="42"/>
    </row>
    <row r="31" spans="1:12" ht="19.5" thickBot="1" x14ac:dyDescent="0.35">
      <c r="B31" s="104" t="s">
        <v>36</v>
      </c>
      <c r="C31" s="70">
        <f>C29+C30</f>
        <v>0</v>
      </c>
      <c r="D31" s="41"/>
      <c r="E31" s="41"/>
      <c r="G31" s="45" t="s">
        <v>10</v>
      </c>
      <c r="H31" s="111">
        <f>H24+H25+H26+H27+H28</f>
        <v>3795</v>
      </c>
      <c r="I31" s="111">
        <f>SUM(I24:I30)</f>
        <v>0</v>
      </c>
      <c r="J31" s="46"/>
      <c r="K31" s="112">
        <f>SUM(K24:K30)</f>
        <v>0</v>
      </c>
    </row>
    <row r="32" spans="1:12" ht="18.75" x14ac:dyDescent="0.3">
      <c r="B32" s="37"/>
      <c r="C32" s="71"/>
      <c r="D32" s="47"/>
    </row>
    <row r="33" spans="1:12" ht="18.75" x14ac:dyDescent="0.3">
      <c r="A33" s="149" t="s">
        <v>30</v>
      </c>
      <c r="B33" s="150"/>
      <c r="C33" s="109">
        <f>C31+H36</f>
        <v>5</v>
      </c>
      <c r="D33" s="47"/>
      <c r="G33" s="10"/>
      <c r="H33" s="49"/>
    </row>
    <row r="34" spans="1:12" ht="18.75" x14ac:dyDescent="0.25">
      <c r="G34" s="50" t="s">
        <v>26</v>
      </c>
      <c r="H34" s="109">
        <f>H31</f>
        <v>3795</v>
      </c>
    </row>
    <row r="35" spans="1:12" ht="18.75" x14ac:dyDescent="0.3">
      <c r="B35" s="66" t="s">
        <v>37</v>
      </c>
      <c r="G35" s="50"/>
      <c r="H35" s="49"/>
      <c r="L35" s="66" t="s">
        <v>28</v>
      </c>
    </row>
    <row r="36" spans="1:12" ht="18.75" x14ac:dyDescent="0.3">
      <c r="B36" s="66" t="s">
        <v>27</v>
      </c>
      <c r="G36" s="50" t="s">
        <v>25</v>
      </c>
      <c r="H36" s="109">
        <f>H20-H34</f>
        <v>5</v>
      </c>
      <c r="L36" s="66" t="s">
        <v>31</v>
      </c>
    </row>
  </sheetData>
  <mergeCells count="29">
    <mergeCell ref="A22:B22"/>
    <mergeCell ref="A23:B23"/>
    <mergeCell ref="A24:B24"/>
    <mergeCell ref="A25:B25"/>
    <mergeCell ref="A33:B33"/>
    <mergeCell ref="A1:L1"/>
    <mergeCell ref="A4:B4"/>
    <mergeCell ref="A6:B6"/>
    <mergeCell ref="A5:B5"/>
    <mergeCell ref="A3:E3"/>
    <mergeCell ref="G3:K3"/>
    <mergeCell ref="E2:I2"/>
    <mergeCell ref="B2:C2"/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2022-06-20T05:29:29Z</cp:lastPrinted>
  <dcterms:created xsi:type="dcterms:W3CDTF">2015-06-05T18:17:20Z</dcterms:created>
  <dcterms:modified xsi:type="dcterms:W3CDTF">2022-06-20T11:52:45Z</dcterms:modified>
</cp:coreProperties>
</file>